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Flow'!$A$1:$G$49</definedName>
    <definedName name="_xlnm.Print_Area" localSheetId="2">'Changes in equity'!$A$1:$M$38</definedName>
    <definedName name="_xlnm.Print_Area" localSheetId="0">'P&amp;L'!$A$1:$J$47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<sst xmlns="http://schemas.openxmlformats.org/spreadsheetml/2006/main" count="151" uniqueCount="123">
  <si>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</si>
  <si>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</si>
  <si>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</si>
  <si>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</si>
  <si>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</si>
  <si>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</si>
  <si>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</si>
  <si>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</si>
  <si>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</si>
  <si>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</si>
  <si>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</si>
  <si>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</si>
  <si>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</si>
  <si>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</si>
  <si>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</si>
  <si>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</si>
  <si>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</si>
  <si>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</si>
  <si>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</si>
  <si>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</si>
  <si>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</si>
  <si>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</si>
  <si>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</si>
  <si>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</si>
  <si>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</si>
  <si>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</si>
  <si>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</si>
  <si>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</si>
  <si>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</si>
  <si>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</si>
  <si>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</si>
  <si>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</si>
  <si>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</si>
  <si>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</si>
  <si>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</si>
  <si>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</si>
  <si>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</si>
  <si>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</si>
  <si>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</si>
  <si>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</si>
  <si>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</si>
  <si>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</si>
  <si>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</si>
  <si>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</si>
  <si>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</si>
  <si>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</si>
  <si>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Equity</t>
  </si>
  <si>
    <t>Shareholders'</t>
  </si>
  <si>
    <t>Earnings per share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</si>
  <si>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</si>
  <si>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</si>
  <si>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</si>
  <si>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</si>
  <si>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Adjustments:-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</si>
  <si>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</si>
  <si>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</si>
  <si>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</si>
  <si>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</si>
  <si>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</si>
  <si>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</si>
  <si>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</si>
  <si>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</si>
  <si>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</si>
  <si>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</si>
  <si>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</si>
  <si>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</si>
  <si>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</si>
  <si>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</si>
  <si>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</si>
  <si>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</si>
  <si>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</si>
  <si>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</si>
  <si>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</si>
  <si>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</si>
  <si>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</si>
  <si>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</si>
  <si>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</si>
  <si>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</si>
  <si>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</si>
  <si>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>(The Condensed Consolidated Statements of Changes in Equity should be read in conjunction with the Annual Financial Statement</t>
  </si>
  <si>
    <t>Identifiable Intangible Assets</t>
  </si>
  <si>
    <t>Profit for the period</t>
  </si>
  <si>
    <t>Operating expenses</t>
  </si>
  <si>
    <t>Dividend</t>
  </si>
  <si>
    <t>Other investments</t>
  </si>
  <si>
    <t xml:space="preserve"> attributable to ordinary equity holders of the parent (RM)</t>
  </si>
  <si>
    <t>3 months period ended</t>
  </si>
  <si>
    <t>Current tax assets</t>
  </si>
  <si>
    <t>Prepaid lease payments (leasehold land)</t>
  </si>
  <si>
    <t>(The Condensed Consolidated Income Statements should be read in conjunction with the Annual Financial Statement for</t>
  </si>
  <si>
    <t>Balance as of 1 July 2008</t>
  </si>
  <si>
    <t>(The Condensed Consolidated Cash Flow Statement should be read in conjunction with the</t>
  </si>
  <si>
    <t>do not have a fixed maturity tenure and are readily convertible into cash.</t>
  </si>
  <si>
    <t>Cash and cash equivalents include funds placed in trust funds which are held on a short term basis,</t>
  </si>
  <si>
    <t>(The Condensed Consolidated Balance Sheets should be read in conjunction with the Annual Financial</t>
  </si>
  <si>
    <t>Issue of ordinary shares pursuant to:</t>
  </si>
  <si>
    <t>- ESOS</t>
  </si>
  <si>
    <t>Share of profit of associate</t>
  </si>
  <si>
    <t>Non-current asset classified as held for sale</t>
  </si>
  <si>
    <t>Statement for the year ended 30th June 2009)</t>
  </si>
  <si>
    <t>the year ended 30th June 2009)</t>
  </si>
  <si>
    <t xml:space="preserve"> for the year ended 30th June 2009)</t>
  </si>
  <si>
    <t>Balance as of 1 July 2009</t>
  </si>
  <si>
    <t>Net profit for the period</t>
  </si>
  <si>
    <t>Annual Financial Statement for the year ended 30th June 2009)</t>
  </si>
  <si>
    <t>Cash flows used in investing activities:</t>
  </si>
  <si>
    <t>Net increase/(decrease) in cash and cash equivalents</t>
  </si>
  <si>
    <t>Cash and cash equivalents at end of financial period</t>
  </si>
  <si>
    <t>Cash and cash equivalents at beginning of financial period</t>
  </si>
  <si>
    <t>Cash flows used in financing activities:</t>
  </si>
  <si>
    <t>- Bonus issue</t>
  </si>
  <si>
    <t>Cash from operating activities</t>
  </si>
  <si>
    <t>For the financial period ended 31 March 2010</t>
  </si>
  <si>
    <t xml:space="preserve">9 months cummulative </t>
  </si>
  <si>
    <t>Condensed Consolidated Balance Sheet as at 31 March 2010</t>
  </si>
  <si>
    <t>9 months ended 31 March 2010:</t>
  </si>
  <si>
    <t>Balance as of 31 March 2010</t>
  </si>
  <si>
    <t>9 months ended 31 March 2009:</t>
  </si>
  <si>
    <t>Balance as of 31 March 2009</t>
  </si>
  <si>
    <t>9 months period ended</t>
  </si>
  <si>
    <t>Net cash from operating activities</t>
  </si>
  <si>
    <t>Net cash used in investing activities</t>
  </si>
  <si>
    <t>Net cash used in financing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</si>
</sst>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1" fillId="0" borderId="0" xfId="0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10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4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3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0" fontId="2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 horizontal="right"/>
    </xf>
    <xf numFmtId="0" fontId="1" fillId="0" borderId="0" xfId="15" applyNumberFormat="1" applyFont="1" applyAlignment="1" quotePrefix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65" fontId="1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0" fontId="1" fillId="0" borderId="0" xfId="15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1" fillId="0" borderId="2" xfId="15" applyNumberFormat="1" applyFont="1" applyFill="1" applyBorder="1" applyAlignment="1">
      <alignment/>
    </xf>
    <xf numFmtId="165" fontId="3" fillId="0" borderId="0" xfId="15" applyNumberFormat="1" applyFont="1" applyFill="1" applyAlignment="1" quotePrefix="1">
      <alignment horizontal="left"/>
    </xf>
    <xf numFmtId="165" fontId="3" fillId="0" borderId="0" xfId="15" applyNumberFormat="1" applyFont="1" applyFill="1" applyAlignment="1">
      <alignment horizontal="left"/>
    </xf>
    <xf numFmtId="164" fontId="1" fillId="0" borderId="0" xfId="15" applyNumberFormat="1" applyFont="1" applyFill="1" applyBorder="1" applyAlignment="1">
      <alignment horizontal="right"/>
    </xf>
    <xf numFmtId="15" fontId="2" fillId="0" borderId="0" xfId="0" applyNumberFormat="1" applyFont="1" applyFill="1" applyAlignment="1">
      <alignment horizontal="center"/>
    </xf>
    <xf numFmtId="0" fontId="2" fillId="0" borderId="0" xfId="15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114300</xdr:rowOff>
    </xdr:from>
    <xdr:to>
      <xdr:col>4</xdr:col>
      <xdr:colOff>95250</xdr:colOff>
      <xdr:row>1</xdr:row>
      <xdr:rowOff>457200</xdr:rowOff>
    </xdr:to>
    <xdr:sp>
      <xdr:nvSpPr>
        <xdr:cNvPr id="1" name="AutoShape 2"/>
        <xdr:cNvSpPr>
          <a:spLocks/>
        </xdr:cNvSpPr>
      </xdr:nvSpPr>
      <xdr:spPr>
        <a:xfrm>
          <a:off x="3009900" y="304800"/>
          <a:ext cx="847725" cy="3429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2038350</xdr:colOff>
      <xdr:row>1</xdr:row>
      <xdr:rowOff>95250</xdr:rowOff>
    </xdr:from>
    <xdr:to>
      <xdr:col>3</xdr:col>
      <xdr:colOff>2647950</xdr:colOff>
      <xdr:row>1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2619375" y="457200"/>
          <a:ext cx="609600" cy="2571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76200</xdr:rowOff>
    </xdr:from>
    <xdr:to>
      <xdr:col>4</xdr:col>
      <xdr:colOff>1066800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952875" y="438150"/>
          <a:ext cx="628650" cy="2571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7336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705100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429375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2724150" y="466725"/>
          <a:ext cx="619125" cy="2476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3"/>
  <sheetViews>
    <sheetView tabSelected="1" zoomScale="128" zoomScaleNormal="128" workbookViewId="0" topLeftCell="A1">
      <selection activeCell="C4" sqref="C4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2.421875" style="1" customWidth="1"/>
    <col min="4" max="4" width="14.7109375" style="5" customWidth="1"/>
    <col min="5" max="5" width="1.7109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15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4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20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112</v>
      </c>
    </row>
    <row r="5" ht="14.25">
      <c r="A5" s="18" t="s">
        <v>11</v>
      </c>
    </row>
    <row r="6" ht="15">
      <c r="A6" s="2"/>
    </row>
    <row r="7" ht="15">
      <c r="A7" s="2"/>
    </row>
    <row r="8" spans="1:10" ht="15">
      <c r="A8" s="2"/>
      <c r="D8" s="101" t="s">
        <v>86</v>
      </c>
      <c r="E8" s="101"/>
      <c r="F8" s="101"/>
      <c r="H8" s="99" t="s">
        <v>113</v>
      </c>
      <c r="I8" s="102"/>
      <c r="J8" s="102"/>
    </row>
    <row r="9" spans="4:10" ht="15">
      <c r="D9" s="95">
        <v>40268</v>
      </c>
      <c r="E9" s="4"/>
      <c r="F9" s="4">
        <v>39903</v>
      </c>
      <c r="H9" s="95">
        <f>+D9</f>
        <v>40268</v>
      </c>
      <c r="I9" s="4"/>
      <c r="J9" s="4">
        <f>+F9</f>
        <v>39903</v>
      </c>
    </row>
    <row r="10" spans="4:10" ht="15">
      <c r="D10" s="4"/>
      <c r="E10" s="4"/>
      <c r="F10" s="30"/>
      <c r="H10" s="4"/>
      <c r="I10" s="4"/>
      <c r="J10" s="30"/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1">
        <v>42855</v>
      </c>
      <c r="E15" s="36"/>
      <c r="F15" s="45">
        <v>32426</v>
      </c>
      <c r="G15" s="36"/>
      <c r="H15" s="21">
        <v>120462</v>
      </c>
      <c r="I15" s="36"/>
      <c r="J15" s="45">
        <v>131022</v>
      </c>
    </row>
    <row r="16" spans="6:10" ht="14.25">
      <c r="F16" s="11"/>
      <c r="H16" s="5"/>
      <c r="J16" s="5"/>
    </row>
    <row r="17" spans="1:10" ht="14.25">
      <c r="A17" s="39" t="s">
        <v>82</v>
      </c>
      <c r="B17" s="39"/>
      <c r="C17" s="39"/>
      <c r="D17" s="43">
        <v>-37969</v>
      </c>
      <c r="E17" s="39"/>
      <c r="F17" s="67">
        <v>-30203</v>
      </c>
      <c r="G17" s="39"/>
      <c r="H17" s="40">
        <v>-102990</v>
      </c>
      <c r="I17" s="39"/>
      <c r="J17" s="67">
        <v>-127609</v>
      </c>
    </row>
    <row r="18" spans="1:10" ht="14.25">
      <c r="A18" s="39" t="s">
        <v>14</v>
      </c>
      <c r="B18" s="39"/>
      <c r="C18" s="39"/>
      <c r="D18" s="43">
        <v>-48</v>
      </c>
      <c r="E18" s="39"/>
      <c r="F18" s="67">
        <v>-32</v>
      </c>
      <c r="G18" s="39"/>
      <c r="H18" s="40">
        <v>-92</v>
      </c>
      <c r="I18" s="39"/>
      <c r="J18" s="67">
        <v>-144</v>
      </c>
    </row>
    <row r="19" spans="1:10" ht="14.25">
      <c r="A19" s="39" t="s">
        <v>15</v>
      </c>
      <c r="B19" s="39"/>
      <c r="C19" s="39"/>
      <c r="D19" s="43">
        <v>322</v>
      </c>
      <c r="E19" s="39"/>
      <c r="F19" s="67">
        <v>349</v>
      </c>
      <c r="G19" s="39"/>
      <c r="H19" s="40">
        <v>843</v>
      </c>
      <c r="I19" s="39"/>
      <c r="J19" s="67">
        <v>1119</v>
      </c>
    </row>
    <row r="20" spans="1:10" ht="14.25">
      <c r="A20" s="39" t="s">
        <v>97</v>
      </c>
      <c r="B20" s="39"/>
      <c r="C20" s="39"/>
      <c r="D20" s="43">
        <v>66</v>
      </c>
      <c r="E20" s="39"/>
      <c r="F20" s="67">
        <v>70</v>
      </c>
      <c r="G20" s="39"/>
      <c r="H20" s="40">
        <v>207</v>
      </c>
      <c r="I20" s="39"/>
      <c r="J20" s="67">
        <v>274</v>
      </c>
    </row>
    <row r="21" spans="1:10" ht="14.25">
      <c r="A21" s="39"/>
      <c r="B21" s="39"/>
      <c r="C21" s="39"/>
      <c r="D21" s="31"/>
      <c r="E21" s="39"/>
      <c r="F21" s="68"/>
      <c r="G21" s="39"/>
      <c r="H21" s="31"/>
      <c r="I21" s="39"/>
      <c r="J21" s="31"/>
    </row>
    <row r="22" spans="1:10" ht="15">
      <c r="A22" s="86" t="s">
        <v>16</v>
      </c>
      <c r="B22" s="39"/>
      <c r="C22" s="39"/>
      <c r="D22" s="57">
        <f>SUM(D15:D21)</f>
        <v>5226</v>
      </c>
      <c r="E22" s="39"/>
      <c r="F22" s="57">
        <f>SUM(F15:F21)</f>
        <v>2610</v>
      </c>
      <c r="G22" s="39"/>
      <c r="H22" s="57">
        <f>SUM(H15:H21)</f>
        <v>18430</v>
      </c>
      <c r="I22" s="39"/>
      <c r="J22" s="57">
        <f>SUM(J15:J21)</f>
        <v>4662</v>
      </c>
    </row>
    <row r="23" spans="1:10" ht="14.25">
      <c r="A23" s="39" t="s">
        <v>17</v>
      </c>
      <c r="B23" s="39"/>
      <c r="C23" s="39"/>
      <c r="D23" s="43">
        <v>-1308</v>
      </c>
      <c r="E23" s="39"/>
      <c r="F23" s="67">
        <v>-480</v>
      </c>
      <c r="G23" s="39"/>
      <c r="H23" s="40">
        <v>-3913</v>
      </c>
      <c r="I23" s="39"/>
      <c r="J23" s="67">
        <v>-1629</v>
      </c>
    </row>
    <row r="24" spans="1:10" ht="14.25">
      <c r="A24" s="39"/>
      <c r="B24" s="39"/>
      <c r="C24" s="39"/>
      <c r="D24" s="31"/>
      <c r="E24" s="39"/>
      <c r="F24" s="68"/>
      <c r="G24" s="39"/>
      <c r="H24" s="31"/>
      <c r="I24" s="39"/>
      <c r="J24" s="31"/>
    </row>
    <row r="25" spans="1:10" ht="15.75" thickBot="1">
      <c r="A25" s="86" t="s">
        <v>81</v>
      </c>
      <c r="B25" s="39"/>
      <c r="C25" s="39"/>
      <c r="D25" s="56">
        <f>SUM(D22:D24)</f>
        <v>3918</v>
      </c>
      <c r="E25" s="39"/>
      <c r="F25" s="56">
        <f>SUM(F22:F24)</f>
        <v>2130</v>
      </c>
      <c r="G25" s="39"/>
      <c r="H25" s="56">
        <f>SUM(H22:H24)</f>
        <v>14517</v>
      </c>
      <c r="I25" s="39"/>
      <c r="J25" s="56">
        <f>SUM(J22:J24)</f>
        <v>3033</v>
      </c>
    </row>
    <row r="26" spans="1:10" ht="15.75" thickTop="1">
      <c r="A26" s="86"/>
      <c r="B26" s="39"/>
      <c r="C26" s="39"/>
      <c r="D26" s="61"/>
      <c r="E26" s="39"/>
      <c r="F26" s="61"/>
      <c r="G26" s="39"/>
      <c r="H26" s="61"/>
      <c r="I26" s="39"/>
      <c r="J26" s="61"/>
    </row>
    <row r="27" spans="1:10" ht="14.25">
      <c r="A27" s="39"/>
      <c r="B27" s="39"/>
      <c r="C27" s="39"/>
      <c r="D27" s="40"/>
      <c r="E27" s="39"/>
      <c r="F27" s="57"/>
      <c r="G27" s="39"/>
      <c r="H27" s="40"/>
      <c r="I27" s="39"/>
      <c r="J27" s="40"/>
    </row>
    <row r="28" spans="1:10" ht="15">
      <c r="A28" s="86" t="s">
        <v>56</v>
      </c>
      <c r="B28" s="39"/>
      <c r="C28" s="39"/>
      <c r="D28" s="40"/>
      <c r="E28" s="39"/>
      <c r="F28" s="57"/>
      <c r="G28" s="39"/>
      <c r="H28" s="40"/>
      <c r="I28" s="39"/>
      <c r="J28" s="40"/>
    </row>
    <row r="29" spans="1:10" ht="14.25">
      <c r="A29" s="83" t="s">
        <v>57</v>
      </c>
      <c r="B29" s="39"/>
      <c r="C29" s="39"/>
      <c r="D29" s="57">
        <f>D32-D30</f>
        <v>3598</v>
      </c>
      <c r="E29" s="39"/>
      <c r="F29" s="57">
        <f>F32-F30</f>
        <v>1825</v>
      </c>
      <c r="G29" s="39"/>
      <c r="H29" s="57">
        <f>H32-H30</f>
        <v>13553</v>
      </c>
      <c r="I29" s="39"/>
      <c r="J29" s="57">
        <f>J32-J30</f>
        <v>3141</v>
      </c>
    </row>
    <row r="30" spans="1:10" ht="14.25">
      <c r="A30" s="83" t="s">
        <v>58</v>
      </c>
      <c r="B30" s="39"/>
      <c r="C30" s="39"/>
      <c r="D30" s="57">
        <v>320</v>
      </c>
      <c r="E30" s="39"/>
      <c r="F30" s="67">
        <v>305</v>
      </c>
      <c r="G30" s="39"/>
      <c r="H30" s="57">
        <v>964</v>
      </c>
      <c r="I30" s="39"/>
      <c r="J30" s="57">
        <v>-108</v>
      </c>
    </row>
    <row r="31" spans="1:10" ht="14.25">
      <c r="A31" s="83"/>
      <c r="B31" s="39"/>
      <c r="C31" s="39"/>
      <c r="D31" s="57"/>
      <c r="E31" s="39"/>
      <c r="F31" s="57"/>
      <c r="G31" s="39"/>
      <c r="H31" s="57"/>
      <c r="I31" s="39"/>
      <c r="J31" s="57"/>
    </row>
    <row r="32" spans="1:10" ht="15" thickBot="1">
      <c r="A32" s="83"/>
      <c r="B32" s="39"/>
      <c r="C32" s="39"/>
      <c r="D32" s="56">
        <f>D25</f>
        <v>3918</v>
      </c>
      <c r="E32" s="39"/>
      <c r="F32" s="69">
        <f>F25</f>
        <v>2130</v>
      </c>
      <c r="G32" s="39"/>
      <c r="H32" s="56">
        <f>H25</f>
        <v>14517</v>
      </c>
      <c r="I32" s="39"/>
      <c r="J32" s="69">
        <f>J25</f>
        <v>3033</v>
      </c>
    </row>
    <row r="33" spans="1:10" ht="15" thickTop="1">
      <c r="A33" s="39"/>
      <c r="B33" s="39"/>
      <c r="C33" s="39"/>
      <c r="D33" s="40"/>
      <c r="E33" s="39"/>
      <c r="F33" s="57"/>
      <c r="G33" s="39"/>
      <c r="H33" s="40"/>
      <c r="I33" s="39"/>
      <c r="J33" s="40"/>
    </row>
    <row r="34" spans="1:10" ht="14.25">
      <c r="A34" s="39"/>
      <c r="B34" s="39"/>
      <c r="C34" s="39"/>
      <c r="D34" s="40"/>
      <c r="E34" s="39"/>
      <c r="F34" s="57"/>
      <c r="G34" s="39"/>
      <c r="H34" s="40"/>
      <c r="I34" s="39"/>
      <c r="J34" s="40"/>
    </row>
    <row r="35" spans="1:10" ht="15">
      <c r="A35" s="86" t="s">
        <v>48</v>
      </c>
      <c r="B35" s="39"/>
      <c r="C35" s="39"/>
      <c r="D35" s="40"/>
      <c r="E35" s="39"/>
      <c r="F35" s="58"/>
      <c r="G35" s="39"/>
      <c r="H35" s="58"/>
      <c r="I35" s="39"/>
      <c r="J35" s="40"/>
    </row>
    <row r="36" spans="1:10" ht="14.25">
      <c r="A36" s="39"/>
      <c r="B36" s="39"/>
      <c r="C36" s="39"/>
      <c r="D36" s="40"/>
      <c r="E36" s="39"/>
      <c r="F36" s="58"/>
      <c r="G36" s="39"/>
      <c r="H36" s="58"/>
      <c r="I36" s="39"/>
      <c r="J36" s="40"/>
    </row>
    <row r="37" spans="1:10" ht="15">
      <c r="A37" s="83" t="s">
        <v>51</v>
      </c>
      <c r="B37" s="86" t="s">
        <v>10</v>
      </c>
      <c r="C37" s="39"/>
      <c r="D37" s="40"/>
      <c r="E37" s="39"/>
      <c r="F37" s="58"/>
      <c r="G37" s="39"/>
      <c r="H37" s="58"/>
      <c r="I37" s="39"/>
      <c r="J37" s="40"/>
    </row>
    <row r="38" spans="1:10" ht="14.25">
      <c r="A38" s="39"/>
      <c r="B38" s="39" t="s">
        <v>36</v>
      </c>
      <c r="C38" s="39"/>
      <c r="D38" s="81">
        <v>1.8</v>
      </c>
      <c r="E38" s="70"/>
      <c r="F38" s="94">
        <v>0.9</v>
      </c>
      <c r="G38" s="70"/>
      <c r="H38" s="81">
        <v>6.8</v>
      </c>
      <c r="I38" s="70"/>
      <c r="J38" s="94">
        <v>1.9</v>
      </c>
    </row>
    <row r="39" spans="1:10" ht="14.25">
      <c r="A39" s="39"/>
      <c r="B39" s="39"/>
      <c r="C39" s="39"/>
      <c r="D39" s="62"/>
      <c r="E39" s="71"/>
      <c r="F39" s="62"/>
      <c r="G39" s="71"/>
      <c r="H39" s="59"/>
      <c r="I39" s="71"/>
      <c r="J39" s="62"/>
    </row>
    <row r="40" spans="1:10" ht="14.25">
      <c r="A40" s="83"/>
      <c r="B40" s="39"/>
      <c r="C40" s="84"/>
      <c r="D40" s="63"/>
      <c r="E40" s="71"/>
      <c r="F40" s="63"/>
      <c r="G40" s="71"/>
      <c r="H40" s="59"/>
      <c r="I40" s="71"/>
      <c r="J40" s="63"/>
    </row>
    <row r="41" spans="1:10" ht="15">
      <c r="A41" s="39" t="s">
        <v>0</v>
      </c>
      <c r="B41" s="86" t="s">
        <v>52</v>
      </c>
      <c r="C41" s="39"/>
      <c r="D41" s="63"/>
      <c r="E41" s="71"/>
      <c r="F41" s="72"/>
      <c r="G41" s="71"/>
      <c r="H41" s="60"/>
      <c r="I41" s="71"/>
      <c r="J41" s="63"/>
    </row>
    <row r="42" spans="1:10" ht="14.25">
      <c r="A42" s="39"/>
      <c r="B42" s="39" t="s">
        <v>37</v>
      </c>
      <c r="C42" s="39"/>
      <c r="D42" s="81">
        <v>1.8</v>
      </c>
      <c r="E42" s="70"/>
      <c r="F42" s="94">
        <v>0.9</v>
      </c>
      <c r="G42" s="70"/>
      <c r="H42" s="81">
        <v>6.8</v>
      </c>
      <c r="I42" s="70"/>
      <c r="J42" s="94">
        <v>1.9</v>
      </c>
    </row>
    <row r="43" spans="1:10" ht="14.25">
      <c r="A43" s="39"/>
      <c r="B43" s="39"/>
      <c r="C43" s="39"/>
      <c r="D43" s="40"/>
      <c r="E43" s="39"/>
      <c r="F43" s="73"/>
      <c r="G43" s="39"/>
      <c r="H43" s="39"/>
      <c r="I43" s="39"/>
      <c r="J43" s="40"/>
    </row>
    <row r="44" spans="1:10" ht="14.25">
      <c r="A44" s="87"/>
      <c r="B44" s="83"/>
      <c r="C44" s="84"/>
      <c r="D44" s="40"/>
      <c r="E44" s="39"/>
      <c r="F44" s="73"/>
      <c r="G44" s="39"/>
      <c r="H44" s="39"/>
      <c r="I44" s="39"/>
      <c r="J44" s="40"/>
    </row>
    <row r="45" spans="1:10" ht="14.25">
      <c r="A45" s="88"/>
      <c r="B45" s="83"/>
      <c r="C45" s="84"/>
      <c r="D45" s="40"/>
      <c r="E45" s="39"/>
      <c r="F45" s="73"/>
      <c r="G45" s="39"/>
      <c r="H45" s="39"/>
      <c r="I45" s="39"/>
      <c r="J45" s="40"/>
    </row>
    <row r="46" spans="1:12" ht="14.25">
      <c r="A46" s="97" t="s">
        <v>89</v>
      </c>
      <c r="B46" s="98"/>
      <c r="C46" s="98"/>
      <c r="D46" s="98"/>
      <c r="E46" s="98"/>
      <c r="F46" s="98"/>
      <c r="G46" s="98"/>
      <c r="H46" s="98"/>
      <c r="I46" s="98"/>
      <c r="J46" s="98"/>
      <c r="K46"/>
      <c r="L46"/>
    </row>
    <row r="47" spans="1:10" ht="14.25">
      <c r="A47" s="84" t="s">
        <v>100</v>
      </c>
      <c r="B47" s="84"/>
      <c r="C47" s="84"/>
      <c r="D47" s="79"/>
      <c r="E47" s="84"/>
      <c r="F47" s="89"/>
      <c r="G47" s="84"/>
      <c r="H47" s="84"/>
      <c r="I47" s="84"/>
      <c r="J47" s="79"/>
    </row>
    <row r="48" spans="6:10" ht="14.25">
      <c r="F48" s="12"/>
      <c r="J48" s="5"/>
    </row>
    <row r="49" spans="6:10" ht="14.25">
      <c r="F49" s="12"/>
      <c r="J49" s="5"/>
    </row>
    <row r="50" spans="6:10" ht="14.25">
      <c r="F50" s="12"/>
      <c r="J50" s="5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</sheetData>
  <mergeCells count="5">
    <mergeCell ref="A46:J46"/>
    <mergeCell ref="A1:J1"/>
    <mergeCell ref="A2:J2"/>
    <mergeCell ref="D8:F8"/>
    <mergeCell ref="H8:J8"/>
  </mergeCells>
  <printOptions horizontalCentered="1"/>
  <pageMargins left="0.5" right="0.25" top="1" bottom="1" header="1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1"/>
  <sheetViews>
    <sheetView zoomScale="128" zoomScaleNormal="128" workbookViewId="0" topLeftCell="A16">
      <selection activeCell="F23" sqref="F23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7109375" style="1" customWidth="1"/>
    <col min="5" max="5" width="4.7109375" style="1" customWidth="1"/>
    <col min="6" max="6" width="14.57421875" style="1" customWidth="1"/>
    <col min="7" max="7" width="4.7109375" style="1" customWidth="1"/>
    <col min="8" max="8" width="14.57421875" style="1" customWidth="1"/>
    <col min="9" max="9" width="2.7109375" style="1" customWidth="1"/>
    <col min="10" max="16384" width="9.140625" style="1" customWidth="1"/>
  </cols>
  <sheetData>
    <row r="1" spans="2:8" ht="28.5" customHeight="1">
      <c r="B1" s="103" t="s">
        <v>12</v>
      </c>
      <c r="C1" s="99"/>
      <c r="D1" s="99"/>
      <c r="E1" s="99"/>
      <c r="F1" s="99"/>
      <c r="G1" s="99"/>
      <c r="H1" s="99"/>
    </row>
    <row r="2" spans="2:8" ht="33" customHeight="1">
      <c r="B2" s="100"/>
      <c r="C2" s="100"/>
      <c r="D2" s="100"/>
      <c r="E2" s="100"/>
      <c r="F2" s="100"/>
      <c r="G2" s="100"/>
      <c r="H2" s="100"/>
    </row>
    <row r="3" spans="2:8" ht="15" customHeight="1">
      <c r="B3" s="20" t="s">
        <v>114</v>
      </c>
      <c r="C3" s="19"/>
      <c r="D3" s="19"/>
      <c r="E3" s="19"/>
      <c r="F3" s="19"/>
      <c r="G3" s="19"/>
      <c r="H3" s="19"/>
    </row>
    <row r="4" ht="14.25">
      <c r="B4" s="18" t="s">
        <v>11</v>
      </c>
    </row>
    <row r="5" spans="6:8" ht="15">
      <c r="F5" s="3" t="s">
        <v>1</v>
      </c>
      <c r="H5" s="3" t="s">
        <v>1</v>
      </c>
    </row>
    <row r="6" spans="6:8" ht="15">
      <c r="F6" s="95">
        <v>40268</v>
      </c>
      <c r="H6" s="4">
        <v>39994</v>
      </c>
    </row>
    <row r="7" spans="6:10" ht="15">
      <c r="F7" s="4"/>
      <c r="H7" s="30"/>
      <c r="J7" s="19"/>
    </row>
    <row r="8" spans="6:8" ht="15">
      <c r="F8" s="90" t="s">
        <v>2</v>
      </c>
      <c r="H8" s="3" t="s">
        <v>2</v>
      </c>
    </row>
    <row r="9" spans="2:8" ht="15">
      <c r="B9" s="20" t="s">
        <v>35</v>
      </c>
      <c r="F9" s="40"/>
      <c r="G9" s="5"/>
      <c r="H9" s="5"/>
    </row>
    <row r="10" spans="2:8" ht="15">
      <c r="B10" s="20" t="s">
        <v>63</v>
      </c>
      <c r="F10" s="40"/>
      <c r="G10" s="5"/>
      <c r="H10" s="5"/>
    </row>
    <row r="11" spans="3:8" ht="14.25">
      <c r="C11" s="1" t="s">
        <v>7</v>
      </c>
      <c r="F11" s="40">
        <v>55119</v>
      </c>
      <c r="G11" s="5"/>
      <c r="H11" s="5">
        <v>58530</v>
      </c>
    </row>
    <row r="12" spans="3:8" ht="14.25">
      <c r="C12" s="1" t="s">
        <v>88</v>
      </c>
      <c r="F12" s="40">
        <v>7295</v>
      </c>
      <c r="G12" s="5"/>
      <c r="H12" s="5">
        <v>7394</v>
      </c>
    </row>
    <row r="13" spans="3:8" ht="14.25">
      <c r="C13" s="1" t="s">
        <v>50</v>
      </c>
      <c r="F13" s="40">
        <v>5792</v>
      </c>
      <c r="G13" s="5"/>
      <c r="H13" s="5">
        <v>5584</v>
      </c>
    </row>
    <row r="14" spans="3:8" ht="14.25">
      <c r="C14" s="39" t="s">
        <v>84</v>
      </c>
      <c r="D14" s="39"/>
      <c r="E14" s="39"/>
      <c r="F14" s="40">
        <f>33490-5000</f>
        <v>28490</v>
      </c>
      <c r="G14" s="40"/>
      <c r="H14" s="40">
        <v>22441</v>
      </c>
    </row>
    <row r="15" spans="3:10" ht="14.25">
      <c r="C15" s="39" t="s">
        <v>80</v>
      </c>
      <c r="D15" s="39"/>
      <c r="E15" s="39"/>
      <c r="F15" s="40">
        <v>2129</v>
      </c>
      <c r="G15" s="40"/>
      <c r="H15" s="40">
        <v>2129</v>
      </c>
      <c r="J15" s="35"/>
    </row>
    <row r="16" spans="3:8" ht="14.25">
      <c r="C16" s="1" t="s">
        <v>49</v>
      </c>
      <c r="F16" s="40">
        <v>1495</v>
      </c>
      <c r="G16" s="5"/>
      <c r="H16" s="40">
        <v>1628</v>
      </c>
    </row>
    <row r="17" spans="2:8" ht="14.25">
      <c r="B17" s="1"/>
      <c r="F17" s="40"/>
      <c r="G17" s="5"/>
      <c r="H17" s="5"/>
    </row>
    <row r="18" spans="2:8" ht="15">
      <c r="B18" s="2" t="s">
        <v>3</v>
      </c>
      <c r="F18" s="40"/>
      <c r="G18" s="5"/>
      <c r="H18" s="5"/>
    </row>
    <row r="19" spans="2:8" ht="14.25">
      <c r="B19" s="15"/>
      <c r="C19" s="1" t="s">
        <v>8</v>
      </c>
      <c r="F19" s="40">
        <v>15912</v>
      </c>
      <c r="G19" s="5"/>
      <c r="H19" s="5">
        <v>15216</v>
      </c>
    </row>
    <row r="20" spans="2:8" ht="14.25">
      <c r="B20" s="15"/>
      <c r="C20" s="1" t="s">
        <v>29</v>
      </c>
      <c r="F20" s="40">
        <v>36141</v>
      </c>
      <c r="G20" s="5"/>
      <c r="H20" s="5">
        <v>31957</v>
      </c>
    </row>
    <row r="21" spans="2:8" ht="14.25">
      <c r="B21" s="15"/>
      <c r="C21" s="1" t="s">
        <v>87</v>
      </c>
      <c r="F21" s="43">
        <v>178</v>
      </c>
      <c r="G21" s="5"/>
      <c r="H21" s="21">
        <v>305</v>
      </c>
    </row>
    <row r="22" spans="2:8" ht="14.25">
      <c r="B22" s="15"/>
      <c r="C22" s="1" t="s">
        <v>44</v>
      </c>
      <c r="F22" s="31">
        <f>64654+5000</f>
        <v>69654</v>
      </c>
      <c r="G22" s="5"/>
      <c r="H22" s="6">
        <v>63816</v>
      </c>
    </row>
    <row r="23" spans="2:8" ht="14.25">
      <c r="B23" s="1"/>
      <c r="F23" s="43">
        <f>SUM(F19:F22)</f>
        <v>121885</v>
      </c>
      <c r="G23" s="5"/>
      <c r="H23" s="85">
        <f>SUM(H19:H22)</f>
        <v>111294</v>
      </c>
    </row>
    <row r="24" spans="2:8" ht="14.25">
      <c r="B24" s="1"/>
      <c r="C24" s="1" t="s">
        <v>98</v>
      </c>
      <c r="F24" s="43">
        <v>0</v>
      </c>
      <c r="G24" s="5"/>
      <c r="H24" s="43">
        <v>780</v>
      </c>
    </row>
    <row r="25" spans="2:8" ht="14.25">
      <c r="B25" s="1"/>
      <c r="F25" s="74">
        <f>SUM(F23:F24)</f>
        <v>121885</v>
      </c>
      <c r="G25" s="5"/>
      <c r="H25" s="74">
        <f>SUM(H23:H24)</f>
        <v>112074</v>
      </c>
    </row>
    <row r="26" spans="2:8" ht="15">
      <c r="B26" s="1"/>
      <c r="F26" s="75"/>
      <c r="G26" s="5"/>
      <c r="H26" s="42"/>
    </row>
    <row r="27" spans="2:8" ht="15.75" thickBot="1">
      <c r="B27" s="2" t="s">
        <v>64</v>
      </c>
      <c r="F27" s="76">
        <f>F11+F13+F14+F15+F16+F25+F12</f>
        <v>222205</v>
      </c>
      <c r="G27" s="22"/>
      <c r="H27" s="38">
        <f>H11+H13+H14+H15+H16+H25+H12</f>
        <v>209780</v>
      </c>
    </row>
    <row r="28" spans="2:8" ht="15" thickTop="1">
      <c r="B28" s="1"/>
      <c r="F28" s="40"/>
      <c r="G28" s="5"/>
      <c r="H28" s="5"/>
    </row>
    <row r="29" spans="2:8" ht="15">
      <c r="B29" s="2" t="s">
        <v>65</v>
      </c>
      <c r="F29" s="40"/>
      <c r="G29" s="5"/>
      <c r="H29" s="5"/>
    </row>
    <row r="30" spans="2:8" ht="15">
      <c r="B30" s="2" t="s">
        <v>66</v>
      </c>
      <c r="F30" s="40"/>
      <c r="G30" s="5"/>
      <c r="H30" s="5"/>
    </row>
    <row r="31" spans="2:8" ht="14.25">
      <c r="B31" s="1"/>
      <c r="C31" s="1" t="s">
        <v>4</v>
      </c>
      <c r="F31" s="40">
        <v>100190</v>
      </c>
      <c r="G31" s="5"/>
      <c r="H31" s="5">
        <v>100190</v>
      </c>
    </row>
    <row r="32" spans="2:8" ht="14.25" hidden="1">
      <c r="B32" s="1"/>
      <c r="C32" s="1" t="s">
        <v>67</v>
      </c>
      <c r="F32" s="43">
        <v>0</v>
      </c>
      <c r="G32" s="5"/>
      <c r="H32" s="43">
        <v>0</v>
      </c>
    </row>
    <row r="33" spans="2:10" ht="14.25">
      <c r="B33" s="1"/>
      <c r="C33" s="1" t="s">
        <v>68</v>
      </c>
      <c r="F33" s="64">
        <v>92638</v>
      </c>
      <c r="G33" s="40"/>
      <c r="H33" s="64">
        <v>85096</v>
      </c>
      <c r="J33" s="35"/>
    </row>
    <row r="34" spans="2:9" ht="14.25">
      <c r="B34" s="1"/>
      <c r="F34" s="66">
        <f>SUM(F31:F33)</f>
        <v>192828</v>
      </c>
      <c r="G34" s="21"/>
      <c r="H34" s="29">
        <f>SUM(H31:H33)</f>
        <v>185286</v>
      </c>
      <c r="I34" s="12"/>
    </row>
    <row r="35" spans="2:10" ht="14.25">
      <c r="B35" s="1" t="s">
        <v>6</v>
      </c>
      <c r="F35" s="64">
        <v>7061</v>
      </c>
      <c r="G35" s="5"/>
      <c r="H35" s="33">
        <v>8129</v>
      </c>
      <c r="J35" s="21"/>
    </row>
    <row r="36" spans="2:10" ht="15">
      <c r="B36" s="2" t="s">
        <v>69</v>
      </c>
      <c r="F36" s="77">
        <f>SUM(F34:F35)</f>
        <v>199889</v>
      </c>
      <c r="G36" s="5"/>
      <c r="H36" s="34">
        <f>SUM(H34:H35)</f>
        <v>193415</v>
      </c>
      <c r="J36" s="36"/>
    </row>
    <row r="37" spans="2:8" ht="15">
      <c r="B37" s="2"/>
      <c r="F37" s="66"/>
      <c r="G37" s="5"/>
      <c r="H37" s="29"/>
    </row>
    <row r="38" spans="2:8" ht="15">
      <c r="B38" s="2" t="s">
        <v>70</v>
      </c>
      <c r="F38" s="66"/>
      <c r="G38" s="5"/>
      <c r="H38" s="29"/>
    </row>
    <row r="39" spans="2:8" ht="14.25">
      <c r="B39" s="15"/>
      <c r="C39" s="1" t="s">
        <v>71</v>
      </c>
      <c r="F39" s="66">
        <v>8000</v>
      </c>
      <c r="G39" s="5"/>
      <c r="H39" s="29">
        <v>7738</v>
      </c>
    </row>
    <row r="40" spans="2:8" ht="15">
      <c r="B40" s="2" t="s">
        <v>72</v>
      </c>
      <c r="F40" s="77">
        <f>SUM(F39:F39)</f>
        <v>8000</v>
      </c>
      <c r="G40" s="5"/>
      <c r="H40" s="77">
        <f>SUM(H39:H39)</f>
        <v>7738</v>
      </c>
    </row>
    <row r="41" spans="2:8" ht="14.25">
      <c r="B41" s="15"/>
      <c r="F41" s="66"/>
      <c r="G41" s="5"/>
      <c r="H41" s="29"/>
    </row>
    <row r="42" spans="2:8" ht="15">
      <c r="B42" s="2" t="s">
        <v>73</v>
      </c>
      <c r="F42" s="40"/>
      <c r="G42" s="5"/>
      <c r="H42" s="40"/>
    </row>
    <row r="43" spans="2:8" ht="14.25">
      <c r="B43" s="15"/>
      <c r="C43" s="1" t="s">
        <v>30</v>
      </c>
      <c r="F43" s="40">
        <v>13537</v>
      </c>
      <c r="G43" s="5"/>
      <c r="H43" s="40">
        <v>7850</v>
      </c>
    </row>
    <row r="44" spans="2:8" ht="14.25" hidden="1">
      <c r="B44" s="15"/>
      <c r="C44" s="1" t="s">
        <v>74</v>
      </c>
      <c r="F44" s="43">
        <v>0</v>
      </c>
      <c r="G44" s="5"/>
      <c r="H44" s="21">
        <v>0</v>
      </c>
    </row>
    <row r="45" spans="2:8" ht="14.25">
      <c r="B45" s="15"/>
      <c r="C45" s="1" t="s">
        <v>75</v>
      </c>
      <c r="F45" s="31">
        <v>779</v>
      </c>
      <c r="G45" s="5"/>
      <c r="H45" s="6">
        <v>777</v>
      </c>
    </row>
    <row r="46" spans="2:8" ht="15">
      <c r="B46" s="2" t="s">
        <v>76</v>
      </c>
      <c r="F46" s="74">
        <f>SUM(F43:F45)</f>
        <v>14316</v>
      </c>
      <c r="G46" s="5"/>
      <c r="H46" s="8">
        <f>SUM(H43:H45)</f>
        <v>8627</v>
      </c>
    </row>
    <row r="47" spans="2:8" ht="14.25">
      <c r="B47" s="1"/>
      <c r="F47" s="40"/>
      <c r="G47" s="5"/>
      <c r="H47" s="5"/>
    </row>
    <row r="48" spans="2:8" ht="15">
      <c r="B48" s="2" t="s">
        <v>77</v>
      </c>
      <c r="F48" s="40">
        <f>F40+F46</f>
        <v>22316</v>
      </c>
      <c r="G48" s="5"/>
      <c r="H48" s="5">
        <f>H40+H46</f>
        <v>16365</v>
      </c>
    </row>
    <row r="49" spans="2:8" ht="14.25">
      <c r="B49" s="1"/>
      <c r="F49" s="43"/>
      <c r="G49" s="5"/>
      <c r="H49" s="21"/>
    </row>
    <row r="50" spans="2:8" ht="15.75" thickBot="1">
      <c r="B50" s="2" t="s">
        <v>78</v>
      </c>
      <c r="F50" s="76">
        <f>F36+F48</f>
        <v>222205</v>
      </c>
      <c r="G50" s="22"/>
      <c r="H50" s="38">
        <f>H36+H48</f>
        <v>209780</v>
      </c>
    </row>
    <row r="51" spans="2:8" ht="15" thickTop="1">
      <c r="B51" s="1"/>
      <c r="F51" s="40"/>
      <c r="G51" s="5"/>
      <c r="H51" s="5"/>
    </row>
    <row r="52" spans="2:8" ht="14.25">
      <c r="B52" s="1"/>
      <c r="F52" s="78"/>
      <c r="G52" s="5"/>
      <c r="H52" s="37"/>
    </row>
    <row r="53" spans="2:8" ht="14.25">
      <c r="B53" s="1" t="s">
        <v>62</v>
      </c>
      <c r="F53" s="44"/>
      <c r="H53" s="44"/>
    </row>
    <row r="54" spans="2:8" ht="15" thickBot="1">
      <c r="B54" s="1" t="s">
        <v>85</v>
      </c>
      <c r="F54" s="65">
        <v>0.96</v>
      </c>
      <c r="H54" s="65">
        <v>0.92</v>
      </c>
    </row>
    <row r="55" spans="2:8" ht="15" thickTop="1">
      <c r="B55" s="1"/>
      <c r="F55" s="39"/>
      <c r="H55" s="39"/>
    </row>
    <row r="56" spans="2:8" ht="14.25">
      <c r="B56" s="1"/>
      <c r="F56" s="44"/>
      <c r="H56" s="44"/>
    </row>
    <row r="57" spans="2:8" ht="15" thickBot="1">
      <c r="B57" s="1" t="s">
        <v>55</v>
      </c>
      <c r="F57" s="65">
        <v>0.95</v>
      </c>
      <c r="H57" s="65">
        <v>0.91</v>
      </c>
    </row>
    <row r="58" spans="2:8" ht="15" thickTop="1">
      <c r="B58" s="1"/>
      <c r="F58" s="39"/>
      <c r="H58" s="39"/>
    </row>
    <row r="59" spans="2:6" ht="14.25">
      <c r="B59" s="1"/>
      <c r="F59" s="39"/>
    </row>
    <row r="60" spans="2:6" ht="14.25">
      <c r="B60" s="1" t="s">
        <v>45</v>
      </c>
      <c r="C60" s="1" t="s">
        <v>93</v>
      </c>
      <c r="F60" s="39"/>
    </row>
    <row r="61" spans="2:6" ht="14.25">
      <c r="B61" s="1"/>
      <c r="C61" s="1" t="s">
        <v>92</v>
      </c>
      <c r="F61" s="39"/>
    </row>
    <row r="62" spans="2:6" ht="14.25">
      <c r="B62" s="1"/>
      <c r="F62" s="39"/>
    </row>
    <row r="63" spans="2:8" ht="14.25">
      <c r="B63" s="41" t="s">
        <v>94</v>
      </c>
      <c r="C63" s="25"/>
      <c r="D63" s="25"/>
      <c r="E63" s="25"/>
      <c r="F63" s="79"/>
      <c r="G63" s="25"/>
      <c r="H63" s="25"/>
    </row>
    <row r="64" spans="2:8" ht="14.25">
      <c r="B64" s="25" t="s">
        <v>99</v>
      </c>
      <c r="C64" s="16"/>
      <c r="D64" s="16"/>
      <c r="E64" s="16"/>
      <c r="F64" s="40"/>
      <c r="G64" s="28"/>
      <c r="H64" s="28"/>
    </row>
    <row r="65" spans="6:8" ht="14.25">
      <c r="F65" s="40"/>
      <c r="G65" s="5"/>
      <c r="H65" s="5"/>
    </row>
    <row r="66" spans="6:8" ht="14.25">
      <c r="F66" s="40"/>
      <c r="G66" s="5"/>
      <c r="H66" s="5"/>
    </row>
    <row r="67" spans="6:8" ht="14.25">
      <c r="F67" s="40"/>
      <c r="G67" s="5"/>
      <c r="H67" s="5"/>
    </row>
    <row r="68" spans="6:8" ht="14.25">
      <c r="F68" s="40"/>
      <c r="G68" s="5"/>
      <c r="H68" s="5"/>
    </row>
    <row r="69" spans="6:8" ht="14.25">
      <c r="F69" s="40"/>
      <c r="G69" s="5"/>
      <c r="H69" s="5"/>
    </row>
    <row r="70" spans="6:8" ht="14.25">
      <c r="F70" s="40"/>
      <c r="G70" s="5"/>
      <c r="H70" s="5"/>
    </row>
    <row r="71" spans="6:8" ht="14.25">
      <c r="F71" s="40"/>
      <c r="G71" s="5"/>
      <c r="H71" s="5"/>
    </row>
    <row r="72" spans="6:8" ht="14.25">
      <c r="F72" s="40"/>
      <c r="G72" s="5"/>
      <c r="H72" s="5"/>
    </row>
    <row r="73" spans="6:8" ht="14.25">
      <c r="F73" s="40"/>
      <c r="G73" s="5"/>
      <c r="H73" s="5"/>
    </row>
    <row r="74" spans="6:8" ht="14.25">
      <c r="F74" s="40"/>
      <c r="G74" s="5"/>
      <c r="H74" s="5"/>
    </row>
    <row r="75" spans="6:8" ht="14.25">
      <c r="F75" s="40"/>
      <c r="G75" s="5"/>
      <c r="H75" s="5"/>
    </row>
    <row r="76" spans="6:8" ht="14.25">
      <c r="F76" s="40"/>
      <c r="G76" s="5"/>
      <c r="H76" s="5"/>
    </row>
    <row r="77" spans="6:8" ht="14.25">
      <c r="F77" s="40"/>
      <c r="G77" s="5"/>
      <c r="H77" s="5"/>
    </row>
    <row r="78" spans="6:8" ht="14.25">
      <c r="F78" s="40"/>
      <c r="G78" s="5"/>
      <c r="H78" s="5"/>
    </row>
    <row r="79" spans="6:8" ht="14.25">
      <c r="F79" s="40"/>
      <c r="G79" s="5"/>
      <c r="H79" s="5"/>
    </row>
    <row r="80" spans="6:8" ht="14.25">
      <c r="F80" s="40"/>
      <c r="G80" s="5"/>
      <c r="H80" s="5"/>
    </row>
    <row r="81" spans="6:8" ht="14.25">
      <c r="F81" s="40"/>
      <c r="G81" s="5"/>
      <c r="H81" s="5"/>
    </row>
    <row r="82" spans="6:8" ht="14.25">
      <c r="F82" s="40"/>
      <c r="G82" s="5"/>
      <c r="H82" s="5"/>
    </row>
    <row r="83" spans="6:8" ht="14.25">
      <c r="F83" s="40"/>
      <c r="G83" s="5"/>
      <c r="H83" s="5"/>
    </row>
    <row r="84" spans="6:8" ht="14.25">
      <c r="F84" s="40"/>
      <c r="G84" s="5"/>
      <c r="H84" s="5"/>
    </row>
    <row r="85" spans="6:8" ht="14.25">
      <c r="F85" s="40"/>
      <c r="G85" s="5"/>
      <c r="H85" s="5"/>
    </row>
    <row r="86" spans="6:8" ht="14.25">
      <c r="F86" s="40"/>
      <c r="G86" s="5"/>
      <c r="H86" s="5"/>
    </row>
    <row r="87" spans="6:8" ht="14.25">
      <c r="F87" s="40"/>
      <c r="G87" s="5"/>
      <c r="H87" s="5"/>
    </row>
    <row r="88" spans="6:8" ht="14.25">
      <c r="F88" s="40"/>
      <c r="G88" s="5"/>
      <c r="H88" s="5"/>
    </row>
    <row r="89" spans="6:8" ht="14.25">
      <c r="F89" s="40"/>
      <c r="G89" s="5"/>
      <c r="H89" s="5"/>
    </row>
    <row r="90" spans="6:8" ht="14.25">
      <c r="F90" s="40"/>
      <c r="G90" s="5"/>
      <c r="H90" s="5"/>
    </row>
    <row r="91" spans="6:8" ht="14.25">
      <c r="F91" s="40"/>
      <c r="G91" s="5"/>
      <c r="H91" s="5"/>
    </row>
    <row r="92" spans="6:8" ht="14.25">
      <c r="F92" s="40"/>
      <c r="G92" s="5"/>
      <c r="H92" s="5"/>
    </row>
    <row r="93" spans="6:8" ht="14.25">
      <c r="F93" s="40"/>
      <c r="G93" s="5"/>
      <c r="H93" s="5"/>
    </row>
    <row r="94" spans="6:8" ht="14.25">
      <c r="F94" s="40"/>
      <c r="G94" s="5"/>
      <c r="H94" s="5"/>
    </row>
    <row r="95" spans="6:8" ht="14.25">
      <c r="F95" s="40"/>
      <c r="G95" s="5"/>
      <c r="H95" s="5"/>
    </row>
    <row r="96" spans="6:8" ht="14.25">
      <c r="F96" s="40"/>
      <c r="G96" s="5"/>
      <c r="H96" s="5"/>
    </row>
    <row r="97" spans="6:8" ht="14.25">
      <c r="F97" s="40"/>
      <c r="G97" s="5"/>
      <c r="H97" s="5"/>
    </row>
    <row r="98" spans="6:8" ht="14.25">
      <c r="F98" s="40"/>
      <c r="G98" s="5"/>
      <c r="H98" s="5"/>
    </row>
    <row r="99" spans="6:8" ht="14.25">
      <c r="F99" s="40"/>
      <c r="G99" s="5"/>
      <c r="H99" s="5"/>
    </row>
    <row r="100" spans="6:8" ht="14.25">
      <c r="F100" s="40"/>
      <c r="G100" s="5"/>
      <c r="H100" s="5"/>
    </row>
    <row r="101" spans="6:8" ht="14.25">
      <c r="F101" s="40"/>
      <c r="G101" s="5"/>
      <c r="H101" s="5"/>
    </row>
    <row r="102" spans="6:8" ht="14.25">
      <c r="F102" s="40"/>
      <c r="G102" s="5"/>
      <c r="H102" s="5"/>
    </row>
    <row r="103" spans="6:8" ht="14.25">
      <c r="F103" s="40"/>
      <c r="G103" s="5"/>
      <c r="H103" s="5"/>
    </row>
    <row r="104" spans="6:8" ht="14.25">
      <c r="F104" s="40"/>
      <c r="G104" s="5"/>
      <c r="H104" s="5"/>
    </row>
    <row r="105" spans="6:8" ht="14.25">
      <c r="F105" s="40"/>
      <c r="G105" s="5"/>
      <c r="H105" s="5"/>
    </row>
    <row r="106" spans="6:8" ht="14.25">
      <c r="F106" s="40"/>
      <c r="G106" s="5"/>
      <c r="H106" s="5"/>
    </row>
    <row r="107" spans="6:8" ht="14.25">
      <c r="F107" s="40"/>
      <c r="G107" s="5"/>
      <c r="H107" s="5"/>
    </row>
    <row r="108" spans="6:8" ht="14.25">
      <c r="F108" s="40"/>
      <c r="G108" s="5"/>
      <c r="H108" s="5"/>
    </row>
    <row r="109" spans="6:8" ht="14.25">
      <c r="F109" s="40"/>
      <c r="G109" s="5"/>
      <c r="H109" s="5"/>
    </row>
    <row r="110" spans="6:8" ht="14.25">
      <c r="F110" s="40"/>
      <c r="G110" s="5"/>
      <c r="H110" s="5"/>
    </row>
    <row r="111" spans="6:8" ht="14.25">
      <c r="F111" s="40"/>
      <c r="G111" s="5"/>
      <c r="H111" s="5"/>
    </row>
    <row r="112" spans="6:8" ht="14.25">
      <c r="F112" s="40"/>
      <c r="G112" s="5"/>
      <c r="H112" s="5"/>
    </row>
    <row r="113" spans="6:8" ht="14.25">
      <c r="F113" s="40"/>
      <c r="G113" s="5"/>
      <c r="H113" s="5"/>
    </row>
    <row r="114" spans="6:8" ht="14.25">
      <c r="F114" s="40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7:8" ht="14.25">
      <c r="G1441" s="5"/>
      <c r="H1441" s="5"/>
    </row>
  </sheetData>
  <mergeCells count="2">
    <mergeCell ref="B1:H1"/>
    <mergeCell ref="B2:H2"/>
  </mergeCells>
  <printOptions horizontalCentered="1"/>
  <pageMargins left="0.5" right="0.5" top="0.17" bottom="0.25" header="0.25" footer="0.5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128" zoomScaleNormal="128" workbookViewId="0" topLeftCell="A7">
      <selection activeCell="K19" sqref="K19"/>
    </sheetView>
  </sheetViews>
  <sheetFormatPr defaultColWidth="9.140625" defaultRowHeight="12.75"/>
  <cols>
    <col min="1" max="1" width="38.7109375" style="23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9" ht="33" customHeight="1">
      <c r="A2" s="48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49" t="s">
        <v>25</v>
      </c>
      <c r="B3" s="17"/>
      <c r="C3" s="17"/>
      <c r="D3" s="17"/>
      <c r="E3" s="17"/>
      <c r="F3" s="17"/>
    </row>
    <row r="4" spans="1:6" ht="15" customHeight="1">
      <c r="A4" s="49" t="s">
        <v>112</v>
      </c>
      <c r="B4" s="17"/>
      <c r="C4" s="17"/>
      <c r="D4" s="17"/>
      <c r="E4" s="17"/>
      <c r="F4" s="17"/>
    </row>
    <row r="5" ht="14.25">
      <c r="A5" s="50" t="s">
        <v>11</v>
      </c>
    </row>
    <row r="6" ht="14.25">
      <c r="A6" s="50"/>
    </row>
    <row r="7" spans="1:9" ht="15">
      <c r="A7" s="51"/>
      <c r="C7" s="101" t="s">
        <v>61</v>
      </c>
      <c r="D7" s="104"/>
      <c r="E7" s="104"/>
      <c r="F7" s="104"/>
      <c r="G7" s="104"/>
      <c r="H7" s="104"/>
      <c r="I7" s="104"/>
    </row>
    <row r="8" spans="1:13" ht="15">
      <c r="A8" s="51"/>
      <c r="G8" s="9" t="s">
        <v>42</v>
      </c>
      <c r="I8" s="9" t="s">
        <v>28</v>
      </c>
      <c r="K8" s="9" t="s">
        <v>59</v>
      </c>
      <c r="M8" s="9" t="s">
        <v>28</v>
      </c>
    </row>
    <row r="9" spans="1:13" ht="15">
      <c r="A9" s="51"/>
      <c r="C9" s="9" t="s">
        <v>27</v>
      </c>
      <c r="E9" s="22" t="s">
        <v>43</v>
      </c>
      <c r="G9" s="9" t="s">
        <v>40</v>
      </c>
      <c r="I9" s="9" t="s">
        <v>47</v>
      </c>
      <c r="K9" s="9" t="s">
        <v>60</v>
      </c>
      <c r="M9" s="9" t="s">
        <v>46</v>
      </c>
    </row>
    <row r="10" spans="1:11" ht="15">
      <c r="A10" s="51"/>
      <c r="C10" s="9" t="s">
        <v>26</v>
      </c>
      <c r="E10" s="9" t="s">
        <v>5</v>
      </c>
      <c r="G10" s="9" t="s">
        <v>41</v>
      </c>
      <c r="I10" s="9" t="s">
        <v>46</v>
      </c>
      <c r="K10" s="17"/>
    </row>
    <row r="11" spans="1:11" ht="15">
      <c r="A11" s="51"/>
      <c r="E11" s="9"/>
      <c r="I11" s="17"/>
      <c r="K11" s="17"/>
    </row>
    <row r="12" spans="1:13" ht="15">
      <c r="A12" s="51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96" t="s">
        <v>115</v>
      </c>
    </row>
    <row r="14" ht="15">
      <c r="A14" s="51"/>
    </row>
    <row r="15" spans="1:13" ht="14.25" customHeight="1">
      <c r="A15" s="52" t="s">
        <v>102</v>
      </c>
      <c r="C15" s="21">
        <f>'Balance Sheet'!H31</f>
        <v>100190</v>
      </c>
      <c r="D15" s="21"/>
      <c r="E15" s="21">
        <f>'Balance Sheet'!H32</f>
        <v>0</v>
      </c>
      <c r="F15" s="21"/>
      <c r="G15" s="21">
        <f>'Balance Sheet'!H33</f>
        <v>85096</v>
      </c>
      <c r="H15" s="21"/>
      <c r="I15" s="40">
        <f>SUM(C15:G15)</f>
        <v>185286</v>
      </c>
      <c r="K15" s="5">
        <f>'Balance Sheet'!H35</f>
        <v>8129</v>
      </c>
      <c r="M15" s="40">
        <f>I15+K15</f>
        <v>193415</v>
      </c>
    </row>
    <row r="16" spans="1:14" ht="14.25">
      <c r="A16" s="46" t="s">
        <v>95</v>
      </c>
      <c r="N16" s="40"/>
    </row>
    <row r="17" spans="1:14" ht="14.25">
      <c r="A17" s="82" t="s">
        <v>96</v>
      </c>
      <c r="C17" s="5">
        <v>0</v>
      </c>
      <c r="E17" s="5">
        <v>0</v>
      </c>
      <c r="G17" s="40">
        <v>0</v>
      </c>
      <c r="H17" s="40"/>
      <c r="I17" s="40">
        <f>SUM(C17:G17)</f>
        <v>0</v>
      </c>
      <c r="J17" s="40"/>
      <c r="K17" s="40">
        <v>0</v>
      </c>
      <c r="L17" s="40"/>
      <c r="M17" s="40">
        <f>I17+K17</f>
        <v>0</v>
      </c>
      <c r="N17" s="40"/>
    </row>
    <row r="18" spans="1:14" ht="14.25">
      <c r="A18" s="46" t="s">
        <v>103</v>
      </c>
      <c r="C18" s="5">
        <v>0</v>
      </c>
      <c r="E18" s="5">
        <v>0</v>
      </c>
      <c r="G18" s="40">
        <f>'P&amp;L'!$H$29</f>
        <v>13553</v>
      </c>
      <c r="H18" s="40"/>
      <c r="I18" s="40">
        <f>SUM(C18:G18)</f>
        <v>13553</v>
      </c>
      <c r="J18" s="40"/>
      <c r="K18" s="40">
        <f>'P&amp;L'!$H$30</f>
        <v>964</v>
      </c>
      <c r="L18" s="40"/>
      <c r="M18" s="40">
        <f>I18+K18</f>
        <v>14517</v>
      </c>
      <c r="N18" s="40"/>
    </row>
    <row r="19" spans="1:13" ht="14.25">
      <c r="A19" s="46" t="s">
        <v>83</v>
      </c>
      <c r="C19" s="5">
        <v>0</v>
      </c>
      <c r="E19" s="5">
        <v>0</v>
      </c>
      <c r="G19" s="40">
        <v>-6011</v>
      </c>
      <c r="H19" s="40"/>
      <c r="I19" s="40">
        <f>SUM(C19:G19)</f>
        <v>-6011</v>
      </c>
      <c r="J19" s="40"/>
      <c r="K19" s="40">
        <v>-2032</v>
      </c>
      <c r="L19" s="40"/>
      <c r="M19" s="40">
        <f>I19+K19</f>
        <v>-8043</v>
      </c>
    </row>
    <row r="20" spans="1:13" ht="14.25">
      <c r="A20" s="46"/>
      <c r="G20" s="40"/>
      <c r="H20" s="40"/>
      <c r="I20" s="40"/>
      <c r="J20" s="40"/>
      <c r="K20" s="40"/>
      <c r="L20" s="40"/>
      <c r="M20" s="40"/>
    </row>
    <row r="21" spans="1:13" ht="15.75" customHeight="1" thickBot="1">
      <c r="A21" s="49" t="s">
        <v>116</v>
      </c>
      <c r="C21" s="7">
        <f>SUM(C15:C20)</f>
        <v>100190</v>
      </c>
      <c r="E21" s="7">
        <f>SUM(E15:E20)</f>
        <v>0</v>
      </c>
      <c r="G21" s="7">
        <f>SUM(G15:G20)</f>
        <v>92638</v>
      </c>
      <c r="H21" s="40"/>
      <c r="I21" s="7">
        <f>SUM(I15:I20)</f>
        <v>192828</v>
      </c>
      <c r="J21" s="66"/>
      <c r="K21" s="7">
        <f>SUM(K15:K20)</f>
        <v>7061</v>
      </c>
      <c r="L21" s="40"/>
      <c r="M21" s="7">
        <f>SUM(M15:M20)</f>
        <v>199889</v>
      </c>
    </row>
    <row r="22" ht="15" thickTop="1">
      <c r="A22" s="46"/>
    </row>
    <row r="23" ht="14.25">
      <c r="A23" s="46"/>
    </row>
    <row r="24" ht="15">
      <c r="A24" s="80" t="s">
        <v>117</v>
      </c>
    </row>
    <row r="25" spans="1:9" ht="15">
      <c r="A25" s="49"/>
      <c r="C25" s="21"/>
      <c r="E25" s="21"/>
      <c r="G25" s="21"/>
      <c r="I25" s="21"/>
    </row>
    <row r="26" spans="1:13" ht="14.25" customHeight="1">
      <c r="A26" s="46" t="s">
        <v>90</v>
      </c>
      <c r="C26" s="21">
        <v>66001</v>
      </c>
      <c r="E26" s="21">
        <v>15141</v>
      </c>
      <c r="G26" s="21">
        <v>102368</v>
      </c>
      <c r="I26" s="40">
        <f>SUM(C26:G26)</f>
        <v>183510</v>
      </c>
      <c r="K26" s="5">
        <v>8867</v>
      </c>
      <c r="M26" s="40">
        <f>I26+K26</f>
        <v>192377</v>
      </c>
    </row>
    <row r="27" spans="1:13" ht="14.25" customHeight="1">
      <c r="A27" s="46" t="s">
        <v>95</v>
      </c>
      <c r="C27" s="21"/>
      <c r="E27" s="21"/>
      <c r="G27" s="21"/>
      <c r="I27" s="40"/>
      <c r="M27" s="40"/>
    </row>
    <row r="28" spans="1:13" ht="14.25" customHeight="1">
      <c r="A28" s="82" t="s">
        <v>96</v>
      </c>
      <c r="C28" s="21">
        <v>792</v>
      </c>
      <c r="E28" s="21">
        <v>9</v>
      </c>
      <c r="G28" s="21">
        <v>0</v>
      </c>
      <c r="I28" s="40">
        <f>SUM(C28:G28)</f>
        <v>801</v>
      </c>
      <c r="K28" s="5">
        <v>0</v>
      </c>
      <c r="M28" s="40">
        <f>I28+K28</f>
        <v>801</v>
      </c>
    </row>
    <row r="29" spans="1:13" ht="14.25" customHeight="1">
      <c r="A29" s="82" t="s">
        <v>110</v>
      </c>
      <c r="C29" s="21">
        <v>33397</v>
      </c>
      <c r="E29" s="21">
        <v>-15150</v>
      </c>
      <c r="G29" s="21">
        <v>-18247</v>
      </c>
      <c r="I29" s="40"/>
      <c r="K29" s="5">
        <v>0</v>
      </c>
      <c r="M29" s="40"/>
    </row>
    <row r="30" spans="1:13" ht="14.25" customHeight="1">
      <c r="A30" s="46" t="s">
        <v>103</v>
      </c>
      <c r="C30" s="21">
        <v>0</v>
      </c>
      <c r="E30" s="21">
        <v>0</v>
      </c>
      <c r="G30" s="21">
        <f>'P&amp;L'!J29</f>
        <v>3141</v>
      </c>
      <c r="I30" s="40">
        <f>SUM(C30:G30)</f>
        <v>3141</v>
      </c>
      <c r="K30" s="5">
        <f>'P&amp;L'!J30</f>
        <v>-108</v>
      </c>
      <c r="M30" s="40">
        <f>I30+K30</f>
        <v>3033</v>
      </c>
    </row>
    <row r="31" spans="1:13" ht="14.25" customHeight="1">
      <c r="A31" s="46" t="s">
        <v>83</v>
      </c>
      <c r="C31" s="21">
        <v>0</v>
      </c>
      <c r="E31" s="21">
        <v>0</v>
      </c>
      <c r="G31" s="21">
        <v>-6011</v>
      </c>
      <c r="I31" s="40">
        <f>SUM(C31:G31)</f>
        <v>-6011</v>
      </c>
      <c r="K31" s="5">
        <v>-915</v>
      </c>
      <c r="M31" s="40">
        <f>I31+K31</f>
        <v>-6926</v>
      </c>
    </row>
    <row r="32" spans="1:9" ht="14.25" customHeight="1">
      <c r="A32" s="46"/>
      <c r="C32" s="21"/>
      <c r="E32" s="21"/>
      <c r="G32" s="21"/>
      <c r="I32" s="21"/>
    </row>
    <row r="33" spans="1:13" ht="15.75" customHeight="1" thickBot="1">
      <c r="A33" s="49" t="s">
        <v>118</v>
      </c>
      <c r="C33" s="7">
        <f>SUM(C26:C32)</f>
        <v>100190</v>
      </c>
      <c r="E33" s="7">
        <f>SUM(E26:E32)</f>
        <v>0</v>
      </c>
      <c r="G33" s="7">
        <f>SUM(G26:G32)</f>
        <v>81251</v>
      </c>
      <c r="I33" s="7">
        <f>SUM(I26:I32)</f>
        <v>181441</v>
      </c>
      <c r="K33" s="7">
        <f>SUM(K26:K32)</f>
        <v>7844</v>
      </c>
      <c r="M33" s="7">
        <f>SUM(M26:M32)</f>
        <v>189285</v>
      </c>
    </row>
    <row r="34" spans="1:9" ht="15.75" customHeight="1" thickTop="1">
      <c r="A34" s="49"/>
      <c r="C34" s="21"/>
      <c r="E34" s="21"/>
      <c r="G34" s="21"/>
      <c r="I34" s="21"/>
    </row>
    <row r="35" spans="1:9" ht="14.25" customHeight="1">
      <c r="A35" s="46"/>
      <c r="C35" s="21"/>
      <c r="E35" s="21"/>
      <c r="G35" s="21"/>
      <c r="I35" s="21"/>
    </row>
    <row r="36" spans="1:9" ht="14.25">
      <c r="A36" s="46"/>
      <c r="C36" s="21"/>
      <c r="E36" s="21"/>
      <c r="G36" s="21"/>
      <c r="I36" s="21"/>
    </row>
    <row r="37" ht="14.25">
      <c r="A37" s="53" t="s">
        <v>79</v>
      </c>
    </row>
    <row r="38" ht="14.25">
      <c r="A38" s="54" t="s">
        <v>101</v>
      </c>
    </row>
  </sheetData>
  <mergeCells count="2">
    <mergeCell ref="C7:I7"/>
    <mergeCell ref="A1:M1"/>
  </mergeCells>
  <printOptions horizontalCentered="1"/>
  <pageMargins left="0.5" right="0.25" top="0.5" bottom="0.25" header="1" footer="0.5"/>
  <pageSetup fitToHeight="1" fitToWidth="1"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6"/>
  <sheetViews>
    <sheetView zoomScale="128" zoomScaleNormal="128" workbookViewId="0" topLeftCell="B1">
      <selection activeCell="E42" sqref="E42"/>
    </sheetView>
  </sheetViews>
  <sheetFormatPr defaultColWidth="9.140625" defaultRowHeight="12.75"/>
  <cols>
    <col min="1" max="1" width="2.8515625" style="1" hidden="1" customWidth="1"/>
    <col min="2" max="2" width="1.7109375" style="10" customWidth="1"/>
    <col min="3" max="3" width="3.57421875" style="1" customWidth="1"/>
    <col min="4" max="4" width="54.7109375" style="1" customWidth="1"/>
    <col min="5" max="5" width="13.7109375" style="1" customWidth="1"/>
    <col min="6" max="6" width="2.7109375" style="1" customWidth="1"/>
    <col min="7" max="7" width="13.7109375" style="5" customWidth="1"/>
    <col min="8" max="16384" width="9.140625" style="1" customWidth="1"/>
  </cols>
  <sheetData>
    <row r="1" spans="2:7" ht="28.5" customHeight="1">
      <c r="B1" s="103" t="s">
        <v>12</v>
      </c>
      <c r="C1" s="103"/>
      <c r="D1" s="103"/>
      <c r="E1" s="103"/>
      <c r="F1" s="103"/>
      <c r="G1" s="103"/>
    </row>
    <row r="2" spans="2:7" ht="33" customHeight="1">
      <c r="B2" s="100"/>
      <c r="C2" s="100"/>
      <c r="D2" s="100"/>
      <c r="E2" s="100"/>
      <c r="F2" s="100"/>
      <c r="G2" s="100"/>
    </row>
    <row r="3" spans="2:6" ht="15" customHeight="1">
      <c r="B3" s="20" t="s">
        <v>24</v>
      </c>
      <c r="C3" s="19"/>
      <c r="D3" s="19"/>
      <c r="E3" s="19"/>
      <c r="F3" s="19"/>
    </row>
    <row r="4" spans="2:6" ht="15" customHeight="1">
      <c r="B4" s="20" t="s">
        <v>112</v>
      </c>
      <c r="C4" s="19"/>
      <c r="D4" s="19"/>
      <c r="E4" s="19"/>
      <c r="F4" s="19"/>
    </row>
    <row r="5" ht="14.25">
      <c r="B5" s="18" t="s">
        <v>11</v>
      </c>
    </row>
    <row r="6" ht="14.25">
      <c r="B6" s="18"/>
    </row>
    <row r="7" spans="2:7" ht="15">
      <c r="B7" s="18"/>
      <c r="E7" s="101" t="s">
        <v>119</v>
      </c>
      <c r="F7" s="101"/>
      <c r="G7" s="101"/>
    </row>
    <row r="8" spans="5:7" ht="15">
      <c r="E8" s="95">
        <v>40268</v>
      </c>
      <c r="F8" s="4"/>
      <c r="G8" s="4">
        <v>39903</v>
      </c>
    </row>
    <row r="9" spans="5:7" ht="15">
      <c r="E9" s="3" t="s">
        <v>2</v>
      </c>
      <c r="G9" s="9" t="s">
        <v>2</v>
      </c>
    </row>
    <row r="10" spans="5:7" ht="14.25">
      <c r="E10" s="39"/>
      <c r="G10" s="32"/>
    </row>
    <row r="11" spans="2:6" ht="15">
      <c r="B11" s="20" t="s">
        <v>38</v>
      </c>
      <c r="E11" s="40"/>
      <c r="F11" s="5"/>
    </row>
    <row r="12" spans="2:7" ht="14.25">
      <c r="B12" s="10" t="s">
        <v>16</v>
      </c>
      <c r="E12" s="40">
        <f>'P&amp;L'!$H$22</f>
        <v>18430</v>
      </c>
      <c r="F12" s="5"/>
      <c r="G12" s="24">
        <f>'P&amp;L'!$J$22</f>
        <v>4662</v>
      </c>
    </row>
    <row r="13" spans="2:6" ht="14.25">
      <c r="B13" s="14"/>
      <c r="E13" s="40"/>
      <c r="F13" s="5"/>
    </row>
    <row r="14" spans="2:6" ht="14.25">
      <c r="B14" s="10" t="s">
        <v>53</v>
      </c>
      <c r="E14" s="40"/>
      <c r="F14" s="5"/>
    </row>
    <row r="15" spans="2:8" ht="14.25">
      <c r="B15" s="10" t="s">
        <v>19</v>
      </c>
      <c r="E15" s="31">
        <f>E16-E12</f>
        <v>-354</v>
      </c>
      <c r="F15" s="5"/>
      <c r="G15" s="31">
        <f>G16-G12</f>
        <v>4827</v>
      </c>
      <c r="H15" s="12"/>
    </row>
    <row r="16" spans="2:9" ht="14.25">
      <c r="B16" s="10" t="s">
        <v>20</v>
      </c>
      <c r="E16" s="40">
        <v>18076</v>
      </c>
      <c r="F16" s="5"/>
      <c r="G16" s="24">
        <v>9489</v>
      </c>
      <c r="H16" s="12"/>
      <c r="I16" s="12"/>
    </row>
    <row r="17" spans="2:6" ht="14.25">
      <c r="B17" s="14"/>
      <c r="E17" s="40"/>
      <c r="F17" s="5"/>
    </row>
    <row r="18" spans="2:8" ht="14.25">
      <c r="B18" s="10" t="s">
        <v>21</v>
      </c>
      <c r="C18" s="15"/>
      <c r="E18" s="40"/>
      <c r="F18" s="5"/>
      <c r="H18" s="12"/>
    </row>
    <row r="19" spans="3:7" ht="14.25">
      <c r="C19" s="1" t="s">
        <v>22</v>
      </c>
      <c r="E19" s="40">
        <v>-4982</v>
      </c>
      <c r="F19" s="5"/>
      <c r="G19" s="24">
        <v>4533</v>
      </c>
    </row>
    <row r="20" spans="3:7" ht="14.25">
      <c r="C20" s="1" t="s">
        <v>23</v>
      </c>
      <c r="E20" s="31">
        <v>194</v>
      </c>
      <c r="F20" s="5"/>
      <c r="G20" s="55">
        <v>-5805</v>
      </c>
    </row>
    <row r="21" spans="2:7" ht="14.25">
      <c r="B21" s="10" t="s">
        <v>111</v>
      </c>
      <c r="E21" s="40">
        <f>SUM(E16:E20)</f>
        <v>13288</v>
      </c>
      <c r="F21" s="5"/>
      <c r="G21" s="5">
        <f>SUM(G16:G20)</f>
        <v>8217</v>
      </c>
    </row>
    <row r="22" spans="5:6" ht="14.25">
      <c r="E22" s="40"/>
      <c r="F22" s="5"/>
    </row>
    <row r="23" spans="3:7" ht="14.25">
      <c r="C23" s="1" t="s">
        <v>31</v>
      </c>
      <c r="E23" s="40">
        <v>-3293</v>
      </c>
      <c r="F23" s="5"/>
      <c r="G23" s="24">
        <v>-3333</v>
      </c>
    </row>
    <row r="24" spans="3:7" ht="14.25">
      <c r="C24" s="1" t="s">
        <v>39</v>
      </c>
      <c r="E24" s="40">
        <v>0</v>
      </c>
      <c r="F24" s="5"/>
      <c r="G24" s="24">
        <v>27</v>
      </c>
    </row>
    <row r="25" spans="3:7" ht="14.25">
      <c r="C25" s="1" t="s">
        <v>32</v>
      </c>
      <c r="E25" s="40">
        <v>838</v>
      </c>
      <c r="F25" s="5"/>
      <c r="G25" s="24">
        <v>1197</v>
      </c>
    </row>
    <row r="26" spans="3:7" ht="14.25">
      <c r="C26" s="1" t="s">
        <v>54</v>
      </c>
      <c r="E26" s="40">
        <v>356</v>
      </c>
      <c r="F26" s="5"/>
      <c r="G26" s="24">
        <v>160</v>
      </c>
    </row>
    <row r="27" spans="3:7" ht="14.25">
      <c r="C27" s="1" t="s">
        <v>34</v>
      </c>
      <c r="E27" s="40">
        <f>'P&amp;L'!H18</f>
        <v>-92</v>
      </c>
      <c r="F27" s="5"/>
      <c r="G27" s="24">
        <v>-144</v>
      </c>
    </row>
    <row r="28" spans="3:6" ht="14.25" hidden="1">
      <c r="C28" s="1" t="s">
        <v>33</v>
      </c>
      <c r="E28" s="40">
        <v>0</v>
      </c>
      <c r="F28" s="5"/>
    </row>
    <row r="29" spans="3:7" ht="14.25">
      <c r="C29" s="15"/>
      <c r="E29" s="31"/>
      <c r="F29" s="5"/>
      <c r="G29" s="6"/>
    </row>
    <row r="30" spans="2:7" ht="14.25">
      <c r="B30" s="10" t="s">
        <v>120</v>
      </c>
      <c r="C30" s="15"/>
      <c r="E30" s="43">
        <f>SUM(E21:E29)</f>
        <v>11097</v>
      </c>
      <c r="F30" s="5"/>
      <c r="G30" s="21">
        <f>SUM(G21:G29)</f>
        <v>6124</v>
      </c>
    </row>
    <row r="31" spans="3:6" ht="14.25">
      <c r="C31" s="15"/>
      <c r="E31" s="40"/>
      <c r="F31" s="5"/>
    </row>
    <row r="32" spans="2:6" ht="15">
      <c r="B32" s="20" t="s">
        <v>105</v>
      </c>
      <c r="C32" s="15"/>
      <c r="E32" s="40"/>
      <c r="F32" s="5"/>
    </row>
    <row r="33" spans="2:7" ht="14.25">
      <c r="B33" s="10" t="s">
        <v>121</v>
      </c>
      <c r="E33" s="43">
        <v>-2708</v>
      </c>
      <c r="F33" s="21"/>
      <c r="G33" s="24">
        <v>-2909</v>
      </c>
    </row>
    <row r="34" spans="5:6" ht="14.25">
      <c r="E34" s="43"/>
      <c r="F34" s="21"/>
    </row>
    <row r="35" spans="2:6" ht="15">
      <c r="B35" s="20" t="s">
        <v>109</v>
      </c>
      <c r="E35" s="43"/>
      <c r="F35" s="21"/>
    </row>
    <row r="36" spans="2:7" ht="14.25">
      <c r="B36" s="10" t="s">
        <v>122</v>
      </c>
      <c r="E36" s="43">
        <v>-2551</v>
      </c>
      <c r="F36" s="21"/>
      <c r="G36" s="24">
        <v>-3975</v>
      </c>
    </row>
    <row r="37" spans="3:7" ht="14.25">
      <c r="C37" s="15"/>
      <c r="E37" s="31"/>
      <c r="F37" s="21"/>
      <c r="G37" s="6"/>
    </row>
    <row r="38" spans="2:7" ht="15">
      <c r="B38" s="20" t="s">
        <v>106</v>
      </c>
      <c r="C38" s="15"/>
      <c r="E38" s="43">
        <f>E30+E33+E36</f>
        <v>5838</v>
      </c>
      <c r="F38" s="21"/>
      <c r="G38" s="21">
        <f>G30+G33+G36</f>
        <v>-760</v>
      </c>
    </row>
    <row r="39" spans="3:6" ht="14.25">
      <c r="C39" s="15"/>
      <c r="E39" s="43"/>
      <c r="F39" s="21"/>
    </row>
    <row r="40" spans="2:7" ht="15">
      <c r="B40" s="20" t="s">
        <v>108</v>
      </c>
      <c r="C40" s="15"/>
      <c r="E40" s="43">
        <f>'Balance Sheet'!$H$22</f>
        <v>63816</v>
      </c>
      <c r="F40" s="21"/>
      <c r="G40" s="24">
        <v>67994</v>
      </c>
    </row>
    <row r="41" spans="3:6" ht="14.25">
      <c r="C41" s="15"/>
      <c r="E41" s="43"/>
      <c r="F41" s="21"/>
    </row>
    <row r="42" spans="2:7" ht="15.75" thickBot="1">
      <c r="B42" s="20" t="s">
        <v>107</v>
      </c>
      <c r="E42" s="91">
        <f>SUM(E38:E41)</f>
        <v>69654</v>
      </c>
      <c r="F42" s="21"/>
      <c r="G42" s="7">
        <f>SUM(G38:G41)</f>
        <v>67234</v>
      </c>
    </row>
    <row r="43" spans="5:6" ht="15" thickTop="1">
      <c r="E43" s="43"/>
      <c r="F43" s="21"/>
    </row>
    <row r="44" spans="5:6" ht="14.25">
      <c r="E44" s="43"/>
      <c r="F44" s="21"/>
    </row>
    <row r="45" spans="2:6" ht="14.25">
      <c r="B45" s="47"/>
      <c r="E45" s="43"/>
      <c r="F45" s="21"/>
    </row>
    <row r="46" spans="5:6" ht="14.25">
      <c r="E46" s="43"/>
      <c r="F46" s="21"/>
    </row>
    <row r="47" spans="2:6" ht="14.25">
      <c r="B47" s="14"/>
      <c r="E47" s="43"/>
      <c r="F47" s="21"/>
    </row>
    <row r="48" spans="2:6" ht="14.25">
      <c r="B48" s="26" t="s">
        <v>91</v>
      </c>
      <c r="C48" s="26"/>
      <c r="D48" s="26"/>
      <c r="E48" s="92"/>
      <c r="F48" s="26"/>
    </row>
    <row r="49" spans="2:6" ht="14.25">
      <c r="B49" s="27" t="s">
        <v>104</v>
      </c>
      <c r="C49" s="27"/>
      <c r="D49" s="27"/>
      <c r="E49" s="93"/>
      <c r="F49" s="27"/>
    </row>
    <row r="50" spans="5:6" ht="14.25">
      <c r="E50" s="43"/>
      <c r="F50" s="21"/>
    </row>
    <row r="51" spans="2:6" ht="14.25">
      <c r="B51" s="14"/>
      <c r="E51" s="5"/>
      <c r="F51" s="5"/>
    </row>
    <row r="52" spans="5:6" ht="14.25">
      <c r="E52" s="5"/>
      <c r="F52" s="5"/>
    </row>
    <row r="53" spans="5:6" ht="14.25">
      <c r="E53" s="5"/>
      <c r="F53" s="5"/>
    </row>
    <row r="54" spans="3:6" ht="14.25">
      <c r="C54" s="15"/>
      <c r="E54" s="5"/>
      <c r="F54" s="5"/>
    </row>
    <row r="55" spans="3:6" ht="14.25">
      <c r="C55" s="15"/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5:6" ht="14.25">
      <c r="E58" s="5"/>
      <c r="F58" s="5"/>
    </row>
    <row r="59" spans="2:6" ht="14.25">
      <c r="B59" s="14"/>
      <c r="E59" s="5"/>
      <c r="F59" s="5"/>
    </row>
    <row r="60" spans="2:6" ht="14.25">
      <c r="B60" s="14"/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5:6" ht="14.25">
      <c r="E64" s="5"/>
      <c r="F64" s="5"/>
    </row>
    <row r="65" spans="5:6" ht="14.25">
      <c r="E65" s="21"/>
      <c r="F65" s="21"/>
    </row>
    <row r="66" spans="5:6" ht="14.25">
      <c r="E66" s="5"/>
      <c r="F66" s="5"/>
    </row>
    <row r="67" spans="2:6" ht="14.25">
      <c r="B67" s="14"/>
      <c r="E67" s="13"/>
      <c r="F67" s="5"/>
    </row>
    <row r="68" spans="5:6" ht="14.25">
      <c r="E68" s="5"/>
      <c r="F68" s="5"/>
    </row>
    <row r="69" spans="5:6" ht="14.25">
      <c r="E69" s="5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</sheetData>
  <mergeCells count="3">
    <mergeCell ref="B2:G2"/>
    <mergeCell ref="B1:G1"/>
    <mergeCell ref="E7:G7"/>
  </mergeCells>
  <printOptions horizontalCentered="1"/>
  <pageMargins left="0.5" right="0.25" top="0.75" bottom="0.75" header="0.7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SKAng</cp:lastModifiedBy>
  <cp:lastPrinted>2010-05-17T09:17:42Z</cp:lastPrinted>
  <dcterms:created xsi:type="dcterms:W3CDTF">1999-03-13T03:06:08Z</dcterms:created>
  <dcterms:modified xsi:type="dcterms:W3CDTF">2010-05-17T09:17:44Z</dcterms:modified>
  <cp:category/>
  <cp:version/>
  <cp:contentType/>
  <cp:contentStatus/>
</cp:coreProperties>
</file>